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weber\Downloads\"/>
    </mc:Choice>
  </mc:AlternateContent>
  <xr:revisionPtr revIDLastSave="0" documentId="8_{3BBA9E82-E4FE-441D-BA8C-3B36EE724577}" xr6:coauthVersionLast="47" xr6:coauthVersionMax="47" xr10:uidLastSave="{00000000-0000-0000-0000-000000000000}"/>
  <bookViews>
    <workbookView xWindow="3120" yWindow="600" windowWidth="19875" windowHeight="174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2" i="1"/>
  <c r="F20" i="1" s="1"/>
  <c r="O25" i="1" s="1"/>
  <c r="C25" i="1"/>
  <c r="M25" i="1" s="1"/>
  <c r="C24" i="1"/>
  <c r="N24" i="1" s="1"/>
  <c r="C23" i="1"/>
  <c r="I23" i="1" s="1"/>
  <c r="C10" i="1"/>
  <c r="C11" i="1" s="1"/>
  <c r="L25" i="1"/>
  <c r="N23" i="1"/>
  <c r="P24" i="1"/>
  <c r="H23" i="1"/>
  <c r="F23" i="1"/>
  <c r="I22" i="1"/>
  <c r="J22" i="1"/>
  <c r="K22" i="1"/>
  <c r="C14" i="1" l="1"/>
  <c r="J11" i="1"/>
  <c r="K11" i="1"/>
  <c r="C12" i="1"/>
  <c r="E11" i="1"/>
  <c r="C15" i="1"/>
  <c r="C13" i="1"/>
  <c r="F9" i="1"/>
  <c r="O11" i="1" s="1"/>
  <c r="I25" i="1"/>
  <c r="N25" i="1"/>
  <c r="P26" i="1"/>
  <c r="M24" i="1"/>
  <c r="N26" i="1"/>
  <c r="M22" i="1"/>
  <c r="H24" i="1"/>
  <c r="O26" i="1"/>
  <c r="G23" i="1"/>
  <c r="E26" i="1"/>
  <c r="H26" i="1"/>
  <c r="K23" i="1"/>
  <c r="G25" i="1"/>
  <c r="L24" i="1"/>
  <c r="I26" i="1"/>
  <c r="O23" i="1"/>
  <c r="F26" i="1"/>
  <c r="H22" i="1"/>
  <c r="E22" i="1"/>
  <c r="O24" i="1"/>
  <c r="J25" i="1"/>
  <c r="F24" i="1"/>
  <c r="K26" i="1"/>
  <c r="M26" i="1"/>
  <c r="L26" i="1"/>
  <c r="G22" i="1"/>
  <c r="P25" i="1"/>
  <c r="E23" i="1"/>
  <c r="P23" i="1"/>
  <c r="L22" i="1"/>
  <c r="G24" i="1"/>
  <c r="O22" i="1"/>
  <c r="F25" i="1"/>
  <c r="J24" i="1"/>
  <c r="M23" i="1"/>
  <c r="J23" i="1"/>
  <c r="H25" i="1"/>
  <c r="P22" i="1"/>
  <c r="G26" i="1"/>
  <c r="J26" i="1"/>
  <c r="N22" i="1"/>
  <c r="E25" i="1"/>
  <c r="K25" i="1"/>
  <c r="L23" i="1"/>
  <c r="K24" i="1"/>
  <c r="I24" i="1"/>
  <c r="E24" i="1"/>
  <c r="F22" i="1"/>
  <c r="I11" i="1" l="1"/>
  <c r="N11" i="1"/>
  <c r="L11" i="1"/>
  <c r="M11" i="1"/>
  <c r="G11" i="1"/>
  <c r="H11" i="1"/>
  <c r="F14" i="1"/>
  <c r="K14" i="1"/>
  <c r="E14" i="1"/>
  <c r="L14" i="1"/>
  <c r="M14" i="1"/>
  <c r="N14" i="1"/>
  <c r="P14" i="1"/>
  <c r="J14" i="1"/>
  <c r="O14" i="1"/>
  <c r="G14" i="1"/>
  <c r="I14" i="1"/>
  <c r="H14" i="1"/>
  <c r="I12" i="1"/>
  <c r="P12" i="1"/>
  <c r="M12" i="1"/>
  <c r="J12" i="1"/>
  <c r="O12" i="1"/>
  <c r="H12" i="1"/>
  <c r="G12" i="1"/>
  <c r="E12" i="1"/>
  <c r="F12" i="1"/>
  <c r="N12" i="1"/>
  <c r="L12" i="1"/>
  <c r="K12" i="1"/>
  <c r="E13" i="1"/>
  <c r="G13" i="1"/>
  <c r="F13" i="1"/>
  <c r="H13" i="1"/>
  <c r="O13" i="1"/>
  <c r="K13" i="1"/>
  <c r="J13" i="1"/>
  <c r="M13" i="1"/>
  <c r="N13" i="1"/>
  <c r="L13" i="1"/>
  <c r="P13" i="1"/>
  <c r="I13" i="1"/>
  <c r="P11" i="1"/>
  <c r="M15" i="1"/>
  <c r="O15" i="1"/>
  <c r="F15" i="1"/>
  <c r="G15" i="1"/>
  <c r="I15" i="1"/>
  <c r="H15" i="1"/>
  <c r="P15" i="1"/>
  <c r="N15" i="1"/>
  <c r="E15" i="1"/>
  <c r="K15" i="1"/>
  <c r="L15" i="1"/>
  <c r="J15" i="1"/>
  <c r="F11" i="1"/>
</calcChain>
</file>

<file path=xl/sharedStrings.xml><?xml version="1.0" encoding="utf-8"?>
<sst xmlns="http://schemas.openxmlformats.org/spreadsheetml/2006/main" count="53" uniqueCount="33">
  <si>
    <t>Berechnung des Restwertes eines Bildschirmlesegerätes</t>
  </si>
  <si>
    <t>Kaufpreis</t>
  </si>
  <si>
    <t>AHV Anteil</t>
  </si>
  <si>
    <t>-</t>
  </si>
  <si>
    <t>Wert im 2. Jahr</t>
  </si>
  <si>
    <t>Wert im 3. Jahr</t>
  </si>
  <si>
    <t>Wert im 4. Jahr</t>
  </si>
  <si>
    <t>Wert im 5. Jahr</t>
  </si>
  <si>
    <t>Wert im 1. Jahr</t>
  </si>
  <si>
    <t>Afa / Jahr</t>
  </si>
  <si>
    <t xml:space="preserve">1. Monat </t>
  </si>
  <si>
    <t xml:space="preserve">2. Monat </t>
  </si>
  <si>
    <t xml:space="preserve">3. Monat </t>
  </si>
  <si>
    <t xml:space="preserve">4. Monat </t>
  </si>
  <si>
    <t xml:space="preserve">5. Monat </t>
  </si>
  <si>
    <t xml:space="preserve">6. Monat </t>
  </si>
  <si>
    <t xml:space="preserve">7. Monat </t>
  </si>
  <si>
    <t xml:space="preserve">8. Monat </t>
  </si>
  <si>
    <t xml:space="preserve">9. Monat </t>
  </si>
  <si>
    <t xml:space="preserve">10. Monat </t>
  </si>
  <si>
    <t xml:space="preserve">11. Monat </t>
  </si>
  <si>
    <t xml:space="preserve">12. Monat </t>
  </si>
  <si>
    <t>auszufüllende Felder</t>
  </si>
  <si>
    <t>im</t>
  </si>
  <si>
    <t>ohne AHV-Zuzahlung bei Anschaffung</t>
  </si>
  <si>
    <t>mit AHV-Zuzahlung bei Anschaffung*</t>
  </si>
  <si>
    <t>*</t>
  </si>
  <si>
    <t xml:space="preserve">Wurde ein Lesegerät als Hilfsmittel bei der AHV (IV-Stelle) beantragt, so wurde bei einer Kostengutsprache eine Zuzahlung in Höhe von 75% bis maximal 2048,- geleistet. </t>
  </si>
  <si>
    <t xml:space="preserve">Fairerweise ist diese Zuzahlung vom "Kaufpreis" abzuziehen, da diese Zahlung nicht geleistet wurde und eine Bereicherung auf Kosten der IV Stelle vermieden werden muss. </t>
  </si>
  <si>
    <t xml:space="preserve">Restwert des Gerätes bei einer angenommenen Abschreibung der Geräte über 5 Jahre (üblich). </t>
  </si>
  <si>
    <t xml:space="preserve">Die ermittelten Preise dienen als Orientierung zur Preisfindung. Gerade gegen Ende der hier für die Abschreibung angenommenen 5 Jahre und darüber hinaus ist der Marktwert meist höher, als hier angezeigt. </t>
  </si>
  <si>
    <t>Überlegen Sie, was das Gerät Ihnen wert wäre bzw. orientieren Sie sich an ähnlichen OCC Geräten.</t>
  </si>
  <si>
    <t>Anleitung: Bitte füllen Sie die gelb hinterlegten Felder aus. Die Ergebnisse werden in den grünen Feldern angezeigt.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</si>
</sst>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11">
    <xf numFmtId="0" fontId="0" fillId="0" borderId="0" xfId="0"/>
    <xf numFmtId="0" fontId="0" fillId="0" borderId="0" xfId="0" applyAlignment="1">
      <alignment horizontal="right"/>
    </xf>
    <xf numFmtId="0" fontId="3" fillId="3" borderId="0" xfId="2"/>
    <xf numFmtId="2" fontId="2" fillId="2" borderId="0" xfId="1" applyNumberFormat="1"/>
    <xf numFmtId="0" fontId="2" fillId="2" borderId="0" xfId="1"/>
    <xf numFmtId="0" fontId="1" fillId="0" borderId="0" xfId="0" applyFont="1" applyAlignment="1">
      <alignment horizontal="center"/>
    </xf>
    <xf numFmtId="0" fontId="3" fillId="3" borderId="0" xfId="2" applyProtection="1">
      <protection locked="0"/>
    </xf>
    <xf numFmtId="0" fontId="1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</cellXfs>
  <cellStyles count="3">
    <cellStyle name="Gut" xfId="1" builtinId="26"/>
    <cellStyle name="Neutral" xfId="2" builtinId="28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5"/>
  <sheetViews>
    <sheetView tabSelected="1" zoomScale="85" zoomScaleNormal="85" workbookViewId="0">
      <selection activeCell="C9" sqref="C9"/>
    </sheetView>
  </sheetViews>
  <sheetFormatPr baseColWidth="10" defaultRowHeight="15" x14ac:dyDescent="0.25"/>
  <cols>
    <col min="1" max="1" width="14.42578125" customWidth="1"/>
    <col min="3" max="3" width="34.140625" customWidth="1"/>
    <col min="4" max="4" width="14.42578125" customWidth="1"/>
  </cols>
  <sheetData>
    <row r="1" spans="1:16" ht="18.75" x14ac:dyDescent="0.3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pans="1:16" x14ac:dyDescent="0.25">
      <c r="A2" s="5"/>
      <c r="B2" s="5"/>
      <c r="C2" s="5"/>
      <c r="D2" s="5"/>
    </row>
    <row r="3" spans="1:16" x14ac:dyDescent="0.25">
      <c r="A3" s="9" t="s">
        <v>32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1:16" x14ac:dyDescent="0.25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</row>
    <row r="5" spans="1:16" x14ac:dyDescent="0.25">
      <c r="A5" s="8" t="s">
        <v>30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spans="1:16" x14ac:dyDescent="0.25">
      <c r="A6" s="8" t="s">
        <v>31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</row>
    <row r="7" spans="1:16" x14ac:dyDescent="0.25">
      <c r="A7" s="5"/>
      <c r="B7" s="5"/>
      <c r="C7" s="5"/>
      <c r="D7" s="5"/>
    </row>
    <row r="8" spans="1:16" x14ac:dyDescent="0.25">
      <c r="C8" s="7" t="s">
        <v>25</v>
      </c>
    </row>
    <row r="9" spans="1:16" x14ac:dyDescent="0.25">
      <c r="A9" t="s">
        <v>1</v>
      </c>
      <c r="C9" s="6"/>
      <c r="E9" t="s">
        <v>9</v>
      </c>
      <c r="F9">
        <f>C11/5</f>
        <v>0</v>
      </c>
    </row>
    <row r="10" spans="1:16" x14ac:dyDescent="0.25">
      <c r="A10" t="s">
        <v>2</v>
      </c>
      <c r="B10" s="1" t="s">
        <v>3</v>
      </c>
      <c r="C10">
        <f>IF(C9&gt;204800/75,2048,C9*0.75)</f>
        <v>0</v>
      </c>
      <c r="D10" s="1" t="s">
        <v>23</v>
      </c>
      <c r="E10" t="s">
        <v>10</v>
      </c>
      <c r="F10" t="s">
        <v>11</v>
      </c>
      <c r="G10" t="s">
        <v>12</v>
      </c>
      <c r="H10" t="s">
        <v>13</v>
      </c>
      <c r="I10" t="s">
        <v>14</v>
      </c>
      <c r="J10" t="s">
        <v>15</v>
      </c>
      <c r="K10" t="s">
        <v>16</v>
      </c>
      <c r="L10" t="s">
        <v>17</v>
      </c>
      <c r="M10" t="s">
        <v>18</v>
      </c>
      <c r="N10" t="s">
        <v>19</v>
      </c>
      <c r="O10" t="s">
        <v>20</v>
      </c>
      <c r="P10" t="s">
        <v>21</v>
      </c>
    </row>
    <row r="11" spans="1:16" x14ac:dyDescent="0.25">
      <c r="A11" t="s">
        <v>8</v>
      </c>
      <c r="C11">
        <f>C9-C10</f>
        <v>0</v>
      </c>
      <c r="E11" s="3">
        <f>C11-0/12*F9</f>
        <v>0</v>
      </c>
      <c r="F11" s="3">
        <f>C11-1/12*F9</f>
        <v>0</v>
      </c>
      <c r="G11" s="3">
        <f>C11-2/12*F9</f>
        <v>0</v>
      </c>
      <c r="H11" s="3">
        <f>C11-3/12*F9</f>
        <v>0</v>
      </c>
      <c r="I11" s="3">
        <f>C11-4/12*F9</f>
        <v>0</v>
      </c>
      <c r="J11" s="3">
        <f>C11-5/12*F9</f>
        <v>0</v>
      </c>
      <c r="K11" s="3">
        <f>C11-6/12*F9</f>
        <v>0</v>
      </c>
      <c r="L11" s="3">
        <f>C11-7/12*F9</f>
        <v>0</v>
      </c>
      <c r="M11" s="3">
        <f>C11-8/12*F9</f>
        <v>0</v>
      </c>
      <c r="N11" s="3">
        <f>C11-9/12*F9</f>
        <v>0</v>
      </c>
      <c r="O11" s="3">
        <f>C11-10/12*F9</f>
        <v>0</v>
      </c>
      <c r="P11" s="3">
        <f>C11-11/12*F9</f>
        <v>0</v>
      </c>
    </row>
    <row r="12" spans="1:16" x14ac:dyDescent="0.25">
      <c r="A12" t="s">
        <v>4</v>
      </c>
      <c r="C12">
        <f>C11*0.8</f>
        <v>0</v>
      </c>
      <c r="E12" s="3">
        <f>C12-0/12*F9</f>
        <v>0</v>
      </c>
      <c r="F12" s="3">
        <f>C12-1/12*F9</f>
        <v>0</v>
      </c>
      <c r="G12" s="3">
        <f>C12-2/12*F9</f>
        <v>0</v>
      </c>
      <c r="H12" s="3">
        <f>C12-3/12*F9</f>
        <v>0</v>
      </c>
      <c r="I12" s="3">
        <f>C12-4/12*F9</f>
        <v>0</v>
      </c>
      <c r="J12" s="3">
        <f>C12-5/12*F9</f>
        <v>0</v>
      </c>
      <c r="K12" s="3">
        <f>C12-6/12*F9</f>
        <v>0</v>
      </c>
      <c r="L12" s="3">
        <f>C12-7/12*F9</f>
        <v>0</v>
      </c>
      <c r="M12" s="3">
        <f>C12-8/12*F9</f>
        <v>0</v>
      </c>
      <c r="N12" s="3">
        <f>C12-9/12*F9</f>
        <v>0</v>
      </c>
      <c r="O12" s="3">
        <f>C12-10/12*F9</f>
        <v>0</v>
      </c>
      <c r="P12" s="3">
        <f>C12-11/12*F9</f>
        <v>0</v>
      </c>
    </row>
    <row r="13" spans="1:16" x14ac:dyDescent="0.25">
      <c r="A13" t="s">
        <v>5</v>
      </c>
      <c r="C13">
        <f>C11*0.6</f>
        <v>0</v>
      </c>
      <c r="E13" s="3">
        <f>C13-0/12*F9</f>
        <v>0</v>
      </c>
      <c r="F13" s="3">
        <f>C13-1/12*F9</f>
        <v>0</v>
      </c>
      <c r="G13" s="3">
        <f>C13-2/12*F9</f>
        <v>0</v>
      </c>
      <c r="H13" s="3">
        <f>C13-3/12*F9</f>
        <v>0</v>
      </c>
      <c r="I13" s="3">
        <f>C13-4/12*F9</f>
        <v>0</v>
      </c>
      <c r="J13" s="3">
        <f>C13-5/12*F9</f>
        <v>0</v>
      </c>
      <c r="K13" s="3">
        <f>C13-6/12*F9</f>
        <v>0</v>
      </c>
      <c r="L13" s="3">
        <f>C13-7/12*F9</f>
        <v>0</v>
      </c>
      <c r="M13" s="3">
        <f>C13-8/12*F9</f>
        <v>0</v>
      </c>
      <c r="N13" s="3">
        <f>C13-9/12*F9</f>
        <v>0</v>
      </c>
      <c r="O13" s="3">
        <f>C13-10/12*F9</f>
        <v>0</v>
      </c>
      <c r="P13" s="3">
        <f>C13-11/12*F9</f>
        <v>0</v>
      </c>
    </row>
    <row r="14" spans="1:16" x14ac:dyDescent="0.25">
      <c r="A14" t="s">
        <v>6</v>
      </c>
      <c r="C14">
        <f>C11*0.4</f>
        <v>0</v>
      </c>
      <c r="E14" s="3">
        <f>C14-0/12*F9</f>
        <v>0</v>
      </c>
      <c r="F14" s="3">
        <f>C14-1/12*F9</f>
        <v>0</v>
      </c>
      <c r="G14" s="3">
        <f>C14-2/12*F9</f>
        <v>0</v>
      </c>
      <c r="H14" s="3">
        <f>C14-3/12*F9</f>
        <v>0</v>
      </c>
      <c r="I14" s="3">
        <f>C14-4/12*F9</f>
        <v>0</v>
      </c>
      <c r="J14" s="3">
        <f>C14-5/12*F9</f>
        <v>0</v>
      </c>
      <c r="K14" s="3">
        <f>C14-6/12*F9</f>
        <v>0</v>
      </c>
      <c r="L14" s="3">
        <f>C14-7/12*F9</f>
        <v>0</v>
      </c>
      <c r="M14" s="3">
        <f>C14-8/12*F9</f>
        <v>0</v>
      </c>
      <c r="N14" s="3">
        <f>C14-9/12*F9</f>
        <v>0</v>
      </c>
      <c r="O14" s="3">
        <f>C14-10/12*F9</f>
        <v>0</v>
      </c>
      <c r="P14" s="3">
        <f>C14-11/12*F9</f>
        <v>0</v>
      </c>
    </row>
    <row r="15" spans="1:16" x14ac:dyDescent="0.25">
      <c r="A15" t="s">
        <v>7</v>
      </c>
      <c r="C15">
        <f>C11*0.2</f>
        <v>0</v>
      </c>
      <c r="E15" s="3">
        <f>C15-0/12*F9</f>
        <v>0</v>
      </c>
      <c r="F15" s="3">
        <f>C15-1/12*F9</f>
        <v>0</v>
      </c>
      <c r="G15" s="3">
        <f>C15-2/12*F9</f>
        <v>0</v>
      </c>
      <c r="H15" s="3">
        <f>C15-3/12*F9</f>
        <v>0</v>
      </c>
      <c r="I15" s="3">
        <f>C15-4/12*F9</f>
        <v>0</v>
      </c>
      <c r="J15" s="3">
        <f>C15-5/12*F9</f>
        <v>0</v>
      </c>
      <c r="K15" s="3">
        <f>C15-6/12*F9</f>
        <v>0</v>
      </c>
      <c r="L15" s="3">
        <f>C15-7/12*F9</f>
        <v>0</v>
      </c>
      <c r="M15" s="3">
        <f>C15-8/12*F9</f>
        <v>0</v>
      </c>
      <c r="N15" s="3">
        <f>C15-9/12*F9</f>
        <v>0</v>
      </c>
      <c r="O15" s="3">
        <f>C15-10/12*F9</f>
        <v>0</v>
      </c>
      <c r="P15" s="3">
        <f>C15-11/12*F9</f>
        <v>0</v>
      </c>
    </row>
    <row r="19" spans="1:16" x14ac:dyDescent="0.25">
      <c r="C19" s="7" t="s">
        <v>24</v>
      </c>
    </row>
    <row r="20" spans="1:16" x14ac:dyDescent="0.25">
      <c r="A20" t="s">
        <v>1</v>
      </c>
      <c r="C20" s="6"/>
      <c r="E20" t="s">
        <v>9</v>
      </c>
      <c r="F20">
        <f>C22/5</f>
        <v>0</v>
      </c>
    </row>
    <row r="21" spans="1:16" x14ac:dyDescent="0.25">
      <c r="D21" s="1" t="s">
        <v>23</v>
      </c>
      <c r="E21" t="s">
        <v>10</v>
      </c>
      <c r="F21" t="s">
        <v>11</v>
      </c>
      <c r="G21" t="s">
        <v>12</v>
      </c>
      <c r="H21" t="s">
        <v>13</v>
      </c>
      <c r="I21" t="s">
        <v>14</v>
      </c>
      <c r="J21" t="s">
        <v>15</v>
      </c>
      <c r="K21" t="s">
        <v>16</v>
      </c>
      <c r="L21" t="s">
        <v>17</v>
      </c>
      <c r="M21" t="s">
        <v>18</v>
      </c>
      <c r="N21" t="s">
        <v>19</v>
      </c>
      <c r="O21" t="s">
        <v>20</v>
      </c>
      <c r="P21" t="s">
        <v>21</v>
      </c>
    </row>
    <row r="22" spans="1:16" x14ac:dyDescent="0.25">
      <c r="A22" t="s">
        <v>8</v>
      </c>
      <c r="C22">
        <f>C20</f>
        <v>0</v>
      </c>
      <c r="E22" s="3">
        <f>C22-0/12*F20</f>
        <v>0</v>
      </c>
      <c r="F22" s="3">
        <f>C22-1/12*F20</f>
        <v>0</v>
      </c>
      <c r="G22" s="3">
        <f>C22-2/12*F20</f>
        <v>0</v>
      </c>
      <c r="H22" s="3">
        <f>C22-3/12*F20</f>
        <v>0</v>
      </c>
      <c r="I22" s="3">
        <f>C22-4/12*F20</f>
        <v>0</v>
      </c>
      <c r="J22" s="3">
        <f>C22-5/12*F20</f>
        <v>0</v>
      </c>
      <c r="K22" s="3">
        <f>C22-6/12*F20</f>
        <v>0</v>
      </c>
      <c r="L22" s="3">
        <f>C22-7/12*F20</f>
        <v>0</v>
      </c>
      <c r="M22" s="3">
        <f>C22-8/12*F20</f>
        <v>0</v>
      </c>
      <c r="N22" s="3">
        <f>C22-9/12*F20</f>
        <v>0</v>
      </c>
      <c r="O22" s="3">
        <f>C22-10/12*F20</f>
        <v>0</v>
      </c>
      <c r="P22" s="3">
        <f>C22-11/12*F20</f>
        <v>0</v>
      </c>
    </row>
    <row r="23" spans="1:16" x14ac:dyDescent="0.25">
      <c r="A23" t="s">
        <v>4</v>
      </c>
      <c r="C23">
        <f>C20*0.8</f>
        <v>0</v>
      </c>
      <c r="E23" s="3">
        <f>C23-0/12*F20</f>
        <v>0</v>
      </c>
      <c r="F23" s="3">
        <f>C23-1/12*F20</f>
        <v>0</v>
      </c>
      <c r="G23" s="3">
        <f>C23-2/12*F20</f>
        <v>0</v>
      </c>
      <c r="H23" s="3">
        <f>C23-3/12*F20</f>
        <v>0</v>
      </c>
      <c r="I23" s="3">
        <f>C23-4/12*F20</f>
        <v>0</v>
      </c>
      <c r="J23" s="3">
        <f>C23-5/12*F20</f>
        <v>0</v>
      </c>
      <c r="K23" s="3">
        <f>C23-6/12*F20</f>
        <v>0</v>
      </c>
      <c r="L23" s="3">
        <f>C23-7/12*F20</f>
        <v>0</v>
      </c>
      <c r="M23" s="3">
        <f>C23-8/12*F20</f>
        <v>0</v>
      </c>
      <c r="N23" s="3">
        <f>C23-9/12*F20</f>
        <v>0</v>
      </c>
      <c r="O23" s="3">
        <f>C23-10/12*F20</f>
        <v>0</v>
      </c>
      <c r="P23" s="3">
        <f>C23-11/12*F20</f>
        <v>0</v>
      </c>
    </row>
    <row r="24" spans="1:16" x14ac:dyDescent="0.25">
      <c r="A24" t="s">
        <v>5</v>
      </c>
      <c r="C24">
        <f>C20*0.6</f>
        <v>0</v>
      </c>
      <c r="E24" s="3">
        <f>C24-0/12*F20</f>
        <v>0</v>
      </c>
      <c r="F24" s="3">
        <f>C24-1/12*F20</f>
        <v>0</v>
      </c>
      <c r="G24" s="3">
        <f>C24-2/12*F20</f>
        <v>0</v>
      </c>
      <c r="H24" s="3">
        <f>C24-3/12*F20</f>
        <v>0</v>
      </c>
      <c r="I24" s="3">
        <f>C24-4/12*F20</f>
        <v>0</v>
      </c>
      <c r="J24" s="3">
        <f>C24-5/12*F20</f>
        <v>0</v>
      </c>
      <c r="K24" s="3">
        <f>C24-6/12*F20</f>
        <v>0</v>
      </c>
      <c r="L24" s="3">
        <f>C24-7/12*F20</f>
        <v>0</v>
      </c>
      <c r="M24" s="3">
        <f>C24-8/12*F20</f>
        <v>0</v>
      </c>
      <c r="N24" s="3">
        <f>C24-9/12*F20</f>
        <v>0</v>
      </c>
      <c r="O24" s="3">
        <f>C24-10/12*F20</f>
        <v>0</v>
      </c>
      <c r="P24" s="3">
        <f>C24-11/12*F20</f>
        <v>0</v>
      </c>
    </row>
    <row r="25" spans="1:16" x14ac:dyDescent="0.25">
      <c r="A25" t="s">
        <v>6</v>
      </c>
      <c r="C25">
        <f>C20*0.4</f>
        <v>0</v>
      </c>
      <c r="E25" s="3">
        <f>C25-0/12*F20</f>
        <v>0</v>
      </c>
      <c r="F25" s="3">
        <f>C25-1/12*F20</f>
        <v>0</v>
      </c>
      <c r="G25" s="3">
        <f>C25-2/12*F20</f>
        <v>0</v>
      </c>
      <c r="H25" s="3">
        <f>C25-3/12*F20</f>
        <v>0</v>
      </c>
      <c r="I25" s="3">
        <f>C25-4/12*F20</f>
        <v>0</v>
      </c>
      <c r="J25" s="3">
        <f>C25-5/12*F20</f>
        <v>0</v>
      </c>
      <c r="K25" s="3">
        <f>C25-6/12*F20</f>
        <v>0</v>
      </c>
      <c r="L25" s="3">
        <f>C25-7/12*F20</f>
        <v>0</v>
      </c>
      <c r="M25" s="3">
        <f>C25-8/12*F20</f>
        <v>0</v>
      </c>
      <c r="N25" s="3">
        <f>C25-9/12*F20</f>
        <v>0</v>
      </c>
      <c r="O25" s="3">
        <f>C25-10/12*F20</f>
        <v>0</v>
      </c>
      <c r="P25" s="3">
        <f>C25-11/12*F20</f>
        <v>0</v>
      </c>
    </row>
    <row r="26" spans="1:16" x14ac:dyDescent="0.25">
      <c r="A26" t="s">
        <v>7</v>
      </c>
      <c r="C26">
        <f>C20*0.2</f>
        <v>0</v>
      </c>
      <c r="E26" s="3">
        <f>C26-0/12*F20</f>
        <v>0</v>
      </c>
      <c r="F26" s="3">
        <f>C26-1/12*F20</f>
        <v>0</v>
      </c>
      <c r="G26" s="3">
        <f>C26-2/12*F20</f>
        <v>0</v>
      </c>
      <c r="H26" s="3">
        <f>C26-3/12*F20</f>
        <v>0</v>
      </c>
      <c r="I26" s="3">
        <f>C26-4/12*F20</f>
        <v>0</v>
      </c>
      <c r="J26" s="3">
        <f>C26-5/12*F20</f>
        <v>0</v>
      </c>
      <c r="K26" s="3">
        <f>C26-6/12*F20</f>
        <v>0</v>
      </c>
      <c r="L26" s="3">
        <f>C26-7/12*F20</f>
        <v>0</v>
      </c>
      <c r="M26" s="3">
        <f>C26-8/12*F20</f>
        <v>0</v>
      </c>
      <c r="N26" s="3">
        <f>C26-9/12*F20</f>
        <v>0</v>
      </c>
      <c r="O26" s="3">
        <f>C26-10/12*F20</f>
        <v>0</v>
      </c>
      <c r="P26" s="3">
        <f>C26-11/12*F20</f>
        <v>0</v>
      </c>
    </row>
    <row r="30" spans="1:16" x14ac:dyDescent="0.25">
      <c r="A30" s="2" t="s">
        <v>22</v>
      </c>
      <c r="B30" s="2"/>
    </row>
    <row r="31" spans="1:16" x14ac:dyDescent="0.25">
      <c r="A31" s="4" t="s">
        <v>29</v>
      </c>
      <c r="B31" s="4"/>
      <c r="C31" s="4"/>
      <c r="D31" s="4"/>
      <c r="E31" s="4"/>
    </row>
    <row r="34" spans="2:3" x14ac:dyDescent="0.25">
      <c r="B34" s="1" t="s">
        <v>26</v>
      </c>
      <c r="C34" t="s">
        <v>27</v>
      </c>
    </row>
    <row r="35" spans="2:3" x14ac:dyDescent="0.25">
      <c r="C35" t="s">
        <v>28</v>
      </c>
    </row>
  </sheetData>
  <sheetProtection password="C6F3" sheet="1" selectLockedCells="1"/>
  <mergeCells count="2">
    <mergeCell ref="A3:P3"/>
    <mergeCell ref="A1:P1"/>
  </mergeCells>
  <pageMargins left="0.7" right="0.7" top="0.78740157499999996" bottom="0.78740157499999996" header="0.3" footer="0.3"/>
  <pageSetup paperSize="9" orientation="portrait" r:id="rId1"/>
  <ignoredErrors>
    <ignoredError sqref="E2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Christian Birkenstock</dc:creator>
  <cp:lastModifiedBy>Weber Nicole</cp:lastModifiedBy>
  <dcterms:created xsi:type="dcterms:W3CDTF">2015-02-05T09:55:49Z</dcterms:created>
  <dcterms:modified xsi:type="dcterms:W3CDTF">2025-10-27T14:23:31Z</dcterms:modified>
</cp:coreProperties>
</file>